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CONTABLE\"/>
    </mc:Choice>
  </mc:AlternateContent>
  <bookViews>
    <workbookView xWindow="0" yWindow="0" windowWidth="20490" windowHeight="705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2" i="1"/>
  <c r="J40" i="1"/>
  <c r="I40" i="1"/>
  <c r="I39" i="1"/>
  <c r="I38" i="1"/>
  <c r="I36" i="1" s="1"/>
  <c r="I34" i="1" s="1"/>
  <c r="J36" i="1"/>
  <c r="J34" i="1" s="1"/>
  <c r="D34" i="1"/>
  <c r="E34" i="1" s="1"/>
  <c r="D33" i="1"/>
  <c r="E33" i="1" s="1"/>
  <c r="I32" i="1"/>
  <c r="J32" i="1" s="1"/>
  <c r="E32" i="1"/>
  <c r="J31" i="1"/>
  <c r="I31" i="1"/>
  <c r="D31" i="1"/>
  <c r="E31" i="1" s="1"/>
  <c r="J30" i="1"/>
  <c r="I30" i="1"/>
  <c r="I29" i="1"/>
  <c r="J29" i="1" s="1"/>
  <c r="D29" i="1"/>
  <c r="I28" i="1"/>
  <c r="J28" i="1" s="1"/>
  <c r="D28" i="1"/>
  <c r="J27" i="1"/>
  <c r="J25" i="1" s="1"/>
  <c r="I27" i="1"/>
  <c r="D27" i="1"/>
  <c r="E27" i="1" s="1"/>
  <c r="E26" i="1"/>
  <c r="D26" i="1"/>
  <c r="I25" i="1"/>
  <c r="E24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I17" i="1"/>
  <c r="J17" i="1" s="1"/>
  <c r="J14" i="1" s="1"/>
  <c r="J12" i="1" s="1"/>
  <c r="I16" i="1"/>
  <c r="I14" i="1" s="1"/>
  <c r="I12" i="1" s="1"/>
  <c r="D14" i="1"/>
  <c r="E12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<sst xmlns="http://schemas.openxmlformats.org/spreadsheetml/2006/main" count="62" uniqueCount="59">
  <si>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</si>
  <si>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2017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</si>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</sst>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2667000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448800"/>
          <a:ext cx="2667000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8</xdr:col>
      <xdr:colOff>1309675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17964" y="9532137"/>
          <a:ext cx="3207536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1er.%20TRIM17/Estados%20Fros%20y%20Pptales%202017.marz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  <sheetDataSet>
      <sheetData sheetId="0"/>
      <sheetData sheetId="1">
        <row r="16">
          <cell r="I16">
            <v>244570.65</v>
          </cell>
          <cell r="J16">
            <v>15959038.130000001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2.08</v>
          </cell>
          <cell r="J23">
            <v>2.08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9745391.1899999995</v>
          </cell>
          <cell r="E31">
            <v>8490609.7100000009</v>
          </cell>
          <cell r="I31">
            <v>0</v>
          </cell>
          <cell r="J31">
            <v>0</v>
          </cell>
        </row>
        <row r="32">
          <cell r="D32">
            <v>5888696.5300000003</v>
          </cell>
          <cell r="E32">
            <v>4507422.12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-436257.87</v>
          </cell>
          <cell r="E34">
            <v>-436257.87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61294480.240000002</v>
          </cell>
          <cell r="J44">
            <v>45942221.189999998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topLeftCell="B1" zoomScale="80" zoomScaleNormal="80" zoomScalePageLayoutView="80" workbookViewId="0">
      <selection activeCell="C1" sqref="C1:I1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7">
        <f>E24-D14</f>
        <v>1300944.6199999994</v>
      </c>
      <c r="F12" s="33"/>
      <c r="G12" s="35" t="s">
        <v>9</v>
      </c>
      <c r="H12" s="35"/>
      <c r="I12" s="37">
        <f>I14+I25</f>
        <v>0</v>
      </c>
      <c r="J12" s="37">
        <f>J14+J25</f>
        <v>15714467.48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>
        <f>D16-E17-E18</f>
        <v>1335111.2700000003</v>
      </c>
      <c r="E14" s="37"/>
      <c r="F14" s="33"/>
      <c r="G14" s="35" t="s">
        <v>11</v>
      </c>
      <c r="H14" s="35"/>
      <c r="I14" s="37">
        <f>SUM(I16:I23)</f>
        <v>0</v>
      </c>
      <c r="J14" s="37">
        <f>SUM(J16:J23)</f>
        <v>15714467.48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36">
        <v>3259765.77</v>
      </c>
      <c r="E16" s="43">
        <v>0</v>
      </c>
      <c r="F16" s="33"/>
      <c r="G16" s="42" t="s">
        <v>13</v>
      </c>
      <c r="H16" s="42"/>
      <c r="I16" s="43">
        <f>IF([1]ESF!I16&gt;[1]ESF!J16,[1]ESF!I16-[1]ESF!J16,0)</f>
        <v>0</v>
      </c>
      <c r="J16" s="36">
        <v>15714467.48</v>
      </c>
      <c r="K16" s="29"/>
    </row>
    <row r="17" spans="1:11" x14ac:dyDescent="0.2">
      <c r="A17" s="34"/>
      <c r="B17" s="42" t="s">
        <v>14</v>
      </c>
      <c r="C17" s="42"/>
      <c r="D17" s="43">
        <v>0</v>
      </c>
      <c r="E17" s="36">
        <v>9474.5499999999993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36">
        <v>0</v>
      </c>
      <c r="E18" s="36">
        <v>1915179.95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f>IF([1]ESF!I23&gt;[1]ESF!J23,[1]ESF!I23-[1]ESF!J23,0)</f>
        <v>0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</f>
        <v>2636055.8899999997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36">
        <v>1254781.48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36">
        <v>1381274.41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v>0</v>
      </c>
      <c r="E30" s="43"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f>IF([1]ESF!D34&lt;[1]ESF!E34,[1]ESF!E34-[1]ESF!D34,0)</f>
        <v>0</v>
      </c>
      <c r="E31" s="43">
        <f>IF(D31&gt;0,0,[1]ESF!D34-[1]ESF!E34)</f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36"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1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7">
        <f>I36+I42+I50</f>
        <v>17015412.100000005</v>
      </c>
      <c r="J34" s="37">
        <f>J36+J42+J50</f>
        <v>0</v>
      </c>
      <c r="K34" s="29"/>
    </row>
    <row r="35" spans="1:11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15352259.050000004</v>
      </c>
      <c r="J36" s="37">
        <f>SUM(J38:J40)</f>
        <v>0</v>
      </c>
      <c r="K36" s="29"/>
    </row>
    <row r="37" spans="1:11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f>IF([1]ESF!I44&gt;[1]ESF!J44,[1]ESF!I44-[1]ESF!J44,0)</f>
        <v>15352259.050000004</v>
      </c>
      <c r="J38" s="43">
        <v>0</v>
      </c>
      <c r="K38" s="29"/>
    </row>
    <row r="39" spans="1:11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f>IF([1]ESF!I45&gt;[1]ESF!J45,[1]ESF!I45-[1]ESF!J45,0)</f>
        <v>0</v>
      </c>
      <c r="J39" s="43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f>I44-J45</f>
        <v>1663153.05</v>
      </c>
      <c r="J42" s="37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36">
        <v>1783065.87</v>
      </c>
      <c r="J44" s="36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3">
        <v>0</v>
      </c>
      <c r="J45" s="36">
        <v>119912.82</v>
      </c>
      <c r="K45" s="47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1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F59" s="15"/>
      <c r="G59" s="68"/>
      <c r="H59" s="69"/>
      <c r="I59" s="61"/>
      <c r="J59" s="61"/>
    </row>
    <row r="60" spans="1:11" ht="14.1" customHeight="1" x14ac:dyDescent="0.2">
      <c r="B60" s="70"/>
      <c r="C60" s="71"/>
      <c r="D60" s="71"/>
      <c r="E60" s="61"/>
      <c r="F60" s="61"/>
      <c r="G60" s="71"/>
      <c r="H60" s="71"/>
      <c r="I60" s="40"/>
      <c r="J60" s="61"/>
    </row>
    <row r="61" spans="1:11" ht="14.1" customHeight="1" x14ac:dyDescent="0.2">
      <c r="B61" s="72"/>
      <c r="C61" s="73"/>
      <c r="D61" s="73"/>
      <c r="E61" s="74"/>
      <c r="F61" s="74"/>
      <c r="G61" s="73"/>
      <c r="H61" s="73"/>
      <c r="I61" s="40"/>
      <c r="J61" s="61"/>
    </row>
    <row r="62" spans="1:11" x14ac:dyDescent="0.2">
      <c r="A62" s="75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2018-04-23T16:34:00Z</dcterms:created>
  <dcterms:modified xsi:type="dcterms:W3CDTF">2018-04-23T16:34:11Z</dcterms:modified>
</cp:coreProperties>
</file>